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Στεφανάκη\εργαστήριο 1\"/>
    </mc:Choice>
  </mc:AlternateContent>
  <xr:revisionPtr revIDLastSave="0" documentId="13_ncr:1_{16994E87-B591-4794-BAFD-693753298DCE}" xr6:coauthVersionLast="47" xr6:coauthVersionMax="47" xr10:uidLastSave="{00000000-0000-0000-0000-000000000000}"/>
  <bookViews>
    <workbookView xWindow="-108" yWindow="-108" windowWidth="23256" windowHeight="12576" xr2:uid="{581B5C87-71AD-4FBD-9E51-29E928B212CF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1" l="1"/>
  <c r="P37" i="1"/>
  <c r="O37" i="1"/>
  <c r="O36" i="1"/>
  <c r="P23" i="1"/>
  <c r="P24" i="1"/>
  <c r="O23" i="1"/>
  <c r="O24" i="1"/>
  <c r="P14" i="1"/>
  <c r="P15" i="1"/>
  <c r="O14" i="1"/>
  <c r="O15" i="1"/>
  <c r="O13" i="1"/>
  <c r="P13" i="1" s="1"/>
  <c r="O12" i="1"/>
  <c r="P12" i="1" s="1"/>
  <c r="P21" i="1" s="1"/>
  <c r="O22" i="1" l="1"/>
  <c r="P35" i="1"/>
  <c r="P22" i="1"/>
  <c r="P34" i="1"/>
  <c r="O21" i="1"/>
</calcChain>
</file>

<file path=xl/sharedStrings.xml><?xml version="1.0" encoding="utf-8"?>
<sst xmlns="http://schemas.openxmlformats.org/spreadsheetml/2006/main" count="15" uniqueCount="13">
  <si>
    <t>Πρότυπο</t>
  </si>
  <si>
    <t>Απορρόφηση</t>
  </si>
  <si>
    <t>Χουμικό Οξύ (mg/L)</t>
  </si>
  <si>
    <t>Ομάδα 1: Πειραματικά Αποτελέσματα</t>
  </si>
  <si>
    <t xml:space="preserve">  Άνθρακα(g)</t>
  </si>
  <si>
    <t>Γραφική Απορρόφησης ως προς Συγκέντωση Χουμικού Οξέους</t>
  </si>
  <si>
    <t>Ce(mg χουμικού οξέος / L)</t>
  </si>
  <si>
    <r>
      <t>q</t>
    </r>
    <r>
      <rPr>
        <vertAlign val="subscript"/>
        <sz val="11.5"/>
        <color theme="1"/>
        <rFont val="Times New Roman"/>
        <family val="1"/>
        <charset val="161"/>
      </rPr>
      <t>e  (</t>
    </r>
    <r>
      <rPr>
        <sz val="11.5"/>
        <color theme="1"/>
        <rFont val="Times New Roman"/>
        <family val="1"/>
        <charset val="161"/>
      </rPr>
      <t>mg χουμικού οξέος / g άνθρακa)</t>
    </r>
  </si>
  <si>
    <t>ΙΣΟΘΕΡΜΗ FREUNDLICH</t>
  </si>
  <si>
    <t>logCe</t>
  </si>
  <si>
    <t xml:space="preserve">log qe </t>
  </si>
  <si>
    <t>ΙΣΟΘΕΡΜΗ LANGMUIR</t>
  </si>
  <si>
    <r>
      <t>q</t>
    </r>
    <r>
      <rPr>
        <vertAlign val="subscript"/>
        <sz val="11.5"/>
        <color theme="1"/>
        <rFont val="Times New Roman"/>
        <family val="1"/>
        <charset val="161"/>
      </rPr>
      <t>e /Ce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</si>
</sst>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charset val="161"/>
      <scheme val="minor"/>
    </font>
    <font>
      <sz val="11.5"/>
      <color theme="1"/>
      <name val="Times New Roman"/>
      <family val="1"/>
      <charset val="161"/>
    </font>
    <font>
      <vertAlign val="subscript"/>
      <sz val="11.5"/>
      <color theme="1"/>
      <name val="Times New Roman"/>
      <family val="1"/>
      <charset val="161"/>
    </font>
    <font>
      <sz val="11.5"/>
      <color rgb="FF000000"/>
      <name val="Times New Roman"/>
      <family val="1"/>
      <charset val="161"/>
    </font>
    <font>
      <sz val="11"/>
      <color rgb="FF000000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Φύλλο1!$A$1</c:f>
              <c:strCache>
                <c:ptCount val="1"/>
                <c:pt idx="0">
                  <c:v>Πρότυπο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2424321959755029E-2"/>
                  <c:y val="-2.35648148148148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Φύλλο1!$A$3:$A$6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20</c:v>
                </c:pt>
                <c:pt idx="3">
                  <c:v>40</c:v>
                </c:pt>
              </c:numCache>
            </c:numRef>
          </c:xVal>
          <c:yVal>
            <c:numRef>
              <c:f>Φύλλο1!$B$3:$B$6</c:f>
              <c:numCache>
                <c:formatCode>General</c:formatCode>
                <c:ptCount val="4"/>
                <c:pt idx="0">
                  <c:v>0.189</c:v>
                </c:pt>
                <c:pt idx="1">
                  <c:v>0.32200000000000001</c:v>
                </c:pt>
                <c:pt idx="2">
                  <c:v>0.56399999999999995</c:v>
                </c:pt>
                <c:pt idx="3">
                  <c:v>1.0820000000000001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C7-4788-94E5-944975A6A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5428432"/>
        <c:axId val="505426792"/>
      </c:scatterChart>
      <c:valAx>
        <c:axId val="505428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Χουμικό Οξύ (</a:t>
                </a:r>
                <a:r>
                  <a:rPr lang="en-US" sz="1000" b="0" i="0" u="none" strike="noStrike" baseline="0">
                    <a:effectLst/>
                  </a:rPr>
                  <a:t>mg/L)</a:t>
                </a:r>
                <a:r>
                  <a:rPr lang="en-US" sz="1000" b="0" i="0" u="none" strike="noStrike" baseline="0"/>
                  <a:t> 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426792"/>
        <c:crosses val="autoZero"/>
        <c:crossBetween val="midCat"/>
      </c:valAx>
      <c:valAx>
        <c:axId val="505426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000" b="0" i="0" u="none" strike="noStrike" baseline="0">
                    <a:effectLst/>
                  </a:rPr>
                  <a:t>Απορρόφηση</a:t>
                </a:r>
                <a:r>
                  <a:rPr lang="el-GR" sz="1000" b="0" i="0" u="none" strike="noStrike" baseline="0"/>
                  <a:t> 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54284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4821522309711285"/>
          <c:y val="4.629629629629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548381452318461"/>
          <c:y val="0.23231481481481481"/>
          <c:w val="0.80917585301837269"/>
          <c:h val="0.62784703995333913"/>
        </c:manualLayout>
      </c:layout>
      <c:scatterChart>
        <c:scatterStyle val="lineMarker"/>
        <c:varyColors val="0"/>
        <c:ser>
          <c:idx val="0"/>
          <c:order val="0"/>
          <c:tx>
            <c:strRef>
              <c:f>Φύλλο1!$O$10</c:f>
              <c:strCache>
                <c:ptCount val="1"/>
                <c:pt idx="0">
                  <c:v>Γραφική Απορρόφησης ως προς Συγκέντωση Χουμικού Οξέους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0881889763779529E-2"/>
                  <c:y val="-8.19050743657042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Φύλλο1!$O$12:$O$16</c:f>
              <c:numCache>
                <c:formatCode>0.000</c:formatCode>
                <c:ptCount val="5"/>
                <c:pt idx="0">
                  <c:v>34.161417322834652</c:v>
                </c:pt>
                <c:pt idx="1">
                  <c:v>29.909448818897637</c:v>
                </c:pt>
                <c:pt idx="2">
                  <c:v>27.0748031496063</c:v>
                </c:pt>
                <c:pt idx="3">
                  <c:v>20.7755905511811</c:v>
                </c:pt>
              </c:numCache>
            </c:numRef>
          </c:xVal>
          <c:yVal>
            <c:numRef>
              <c:f>Φύλλο1!$P$12:$P$16</c:f>
              <c:numCache>
                <c:formatCode>General</c:formatCode>
                <c:ptCount val="5"/>
                <c:pt idx="0">
                  <c:v>11.677165354330695</c:v>
                </c:pt>
                <c:pt idx="1">
                  <c:v>8.4087926509186364</c:v>
                </c:pt>
                <c:pt idx="2">
                  <c:v>1.2925196850393701</c:v>
                </c:pt>
                <c:pt idx="3">
                  <c:v>0.4806102362204725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1D-420B-9412-CF9AABBA4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415592"/>
        <c:axId val="404415920"/>
      </c:scatterChart>
      <c:valAx>
        <c:axId val="404415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Ce(mg </a:t>
                </a:r>
                <a:r>
                  <a:rPr lang="el-GR"/>
                  <a:t>χουμικού οξέος / </a:t>
                </a:r>
                <a:r>
                  <a:rPr lang="en-US"/>
                  <a:t>L)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415920"/>
        <c:crosses val="autoZero"/>
        <c:crossBetween val="midCat"/>
      </c:valAx>
      <c:valAx>
        <c:axId val="404415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q</a:t>
                </a:r>
                <a:r>
                  <a:rPr lang="en-US" sz="1000" b="0" i="0" u="none" strike="noStrike" baseline="-25000">
                    <a:effectLst/>
                  </a:rPr>
                  <a:t>e  (</a:t>
                </a:r>
                <a:r>
                  <a:rPr lang="en-US" sz="1000" b="0" i="0" u="none" strike="noStrike" baseline="0">
                    <a:effectLst/>
                  </a:rPr>
                  <a:t>mg χουμικού οξέος / g άνθρακa) </a:t>
                </a:r>
                <a:endParaRPr lang="el-GR"/>
              </a:p>
            </c:rich>
          </c:tx>
          <c:layout>
            <c:manualLayout>
              <c:xMode val="edge"/>
              <c:yMode val="edge"/>
              <c:x val="3.3333333333333333E-2"/>
              <c:y val="0.181388888888888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415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Φύλλο1!$O$19</c:f>
              <c:strCache>
                <c:ptCount val="1"/>
                <c:pt idx="0">
                  <c:v>ΙΣΟΘΕΡΜΗ FREUNDLICH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234930008748907"/>
                  <c:y val="-2.602216389617964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Φύλλο1!$O$21:$O$25</c:f>
              <c:numCache>
                <c:formatCode>General</c:formatCode>
                <c:ptCount val="5"/>
                <c:pt idx="0">
                  <c:v>1.5335358808318684</c:v>
                </c:pt>
                <c:pt idx="1">
                  <c:v>1.4758084097843469</c:v>
                </c:pt>
                <c:pt idx="2">
                  <c:v>1.4325653077220846</c:v>
                </c:pt>
                <c:pt idx="3">
                  <c:v>1.3175533775571855</c:v>
                </c:pt>
              </c:numCache>
            </c:numRef>
          </c:xVal>
          <c:yVal>
            <c:numRef>
              <c:f>Φύλλο1!$P$21:$P$25</c:f>
              <c:numCache>
                <c:formatCode>General</c:formatCode>
                <c:ptCount val="5"/>
                <c:pt idx="0">
                  <c:v>1.0673374300724248</c:v>
                </c:pt>
                <c:pt idx="1">
                  <c:v>0.92473364351668119</c:v>
                </c:pt>
                <c:pt idx="2">
                  <c:v>0.11143716610940205</c:v>
                </c:pt>
                <c:pt idx="3">
                  <c:v>-0.31820698366377692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FC-4CA6-A8BD-B6EE08449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313488"/>
        <c:axId val="511313816"/>
      </c:scatterChart>
      <c:valAx>
        <c:axId val="511313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effectLst/>
                  </a:rPr>
                  <a:t>logCe (mg/L</a:t>
                </a: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1313816"/>
        <c:crosses val="autoZero"/>
        <c:crossBetween val="midCat"/>
      </c:valAx>
      <c:valAx>
        <c:axId val="511313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0" i="0" baseline="0">
                    <a:effectLst/>
                  </a:rPr>
                  <a:t>logq e (mg/g)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1313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Φύλλο1!$O$32</c:f>
              <c:strCache>
                <c:ptCount val="1"/>
                <c:pt idx="0">
                  <c:v>ΙΣΟΘΕΡΜΗ LANGMUIR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171522309711286"/>
                  <c:y val="-6.953484981044036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Φύλλο1!$O$34:$O$38</c:f>
              <c:numCache>
                <c:formatCode>General</c:formatCode>
                <c:ptCount val="5"/>
                <c:pt idx="0">
                  <c:v>34.161000000000001</c:v>
                </c:pt>
                <c:pt idx="1">
                  <c:v>29.908999999999999</c:v>
                </c:pt>
                <c:pt idx="2" formatCode="0.000">
                  <c:v>27.0748031496063</c:v>
                </c:pt>
                <c:pt idx="3" formatCode="0.000">
                  <c:v>20.7755905511811</c:v>
                </c:pt>
              </c:numCache>
            </c:numRef>
          </c:xVal>
          <c:yVal>
            <c:numRef>
              <c:f>Φύλλο1!$P$34:$P$38</c:f>
              <c:numCache>
                <c:formatCode>General</c:formatCode>
                <c:ptCount val="5"/>
                <c:pt idx="0">
                  <c:v>0.34182321078713795</c:v>
                </c:pt>
                <c:pt idx="1">
                  <c:v>0.28114167873283319</c:v>
                </c:pt>
                <c:pt idx="2">
                  <c:v>4.7738839610295188E-2</c:v>
                </c:pt>
                <c:pt idx="3">
                  <c:v>2.3133409133977646E-2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7E-4347-9CCC-C4DBCBF49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8230000"/>
        <c:axId val="558229016"/>
      </c:scatterChart>
      <c:valAx>
        <c:axId val="558230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8229016"/>
        <c:crosses val="autoZero"/>
        <c:crossBetween val="midCat"/>
      </c:valAx>
      <c:valAx>
        <c:axId val="55822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8230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0</xdr:row>
      <xdr:rowOff>156210</xdr:rowOff>
    </xdr:from>
    <xdr:to>
      <xdr:col>11</xdr:col>
      <xdr:colOff>350520</xdr:colOff>
      <xdr:row>15</xdr:row>
      <xdr:rowOff>156210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A237D4FA-961F-410C-B983-CC1D65AD39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350520</xdr:colOff>
      <xdr:row>0</xdr:row>
      <xdr:rowOff>64770</xdr:rowOff>
    </xdr:from>
    <xdr:to>
      <xdr:col>24</xdr:col>
      <xdr:colOff>45720</xdr:colOff>
      <xdr:row>15</xdr:row>
      <xdr:rowOff>41910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75616C09-24D9-43E9-B021-6B30850998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472440</xdr:colOff>
      <xdr:row>16</xdr:row>
      <xdr:rowOff>57150</xdr:rowOff>
    </xdr:from>
    <xdr:to>
      <xdr:col>24</xdr:col>
      <xdr:colOff>167640</xdr:colOff>
      <xdr:row>31</xdr:row>
      <xdr:rowOff>57150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59973EE3-BFC4-41A6-9AB4-523BC6D3F6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274320</xdr:colOff>
      <xdr:row>31</xdr:row>
      <xdr:rowOff>125730</xdr:rowOff>
    </xdr:from>
    <xdr:to>
      <xdr:col>23</xdr:col>
      <xdr:colOff>579120</xdr:colOff>
      <xdr:row>46</xdr:row>
      <xdr:rowOff>102870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0BEDFDAC-4D2C-4AB9-A197-979252EE39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04B92-D5A4-41CD-B252-F8356FC6D0DB}">
  <dimension ref="A1:P38"/>
  <sheetViews>
    <sheetView tabSelected="1" topLeftCell="H19" workbookViewId="0">
      <selection activeCell="O27" sqref="O27"/>
    </sheetView>
  </sheetViews>
  <sheetFormatPr defaultRowHeight="14.4" x14ac:dyDescent="0.3"/>
  <cols>
    <col min="1" max="1" width="19.6640625" customWidth="1"/>
    <col min="2" max="2" width="14" customWidth="1"/>
    <col min="14" max="14" width="6.5546875" customWidth="1"/>
    <col min="15" max="15" width="31" customWidth="1"/>
    <col min="16" max="16" width="35.109375" customWidth="1"/>
  </cols>
  <sheetData>
    <row r="1" spans="1:16" x14ac:dyDescent="0.3">
      <c r="A1" s="12" t="s">
        <v>0</v>
      </c>
      <c r="B1" s="12"/>
      <c r="C1" s="2"/>
      <c r="D1" s="2"/>
      <c r="O1" s="13" t="s">
        <v>3</v>
      </c>
      <c r="P1" s="13"/>
    </row>
    <row r="2" spans="1:16" x14ac:dyDescent="0.3">
      <c r="A2" s="3" t="s">
        <v>2</v>
      </c>
      <c r="B2" s="3" t="s">
        <v>1</v>
      </c>
      <c r="O2" s="3" t="s">
        <v>4</v>
      </c>
      <c r="P2" s="3" t="s">
        <v>1</v>
      </c>
    </row>
    <row r="3" spans="1:16" x14ac:dyDescent="0.3">
      <c r="A3" s="3">
        <v>5</v>
      </c>
      <c r="B3" s="3">
        <v>0.189</v>
      </c>
      <c r="O3" s="3">
        <v>0.05</v>
      </c>
      <c r="P3" s="3">
        <v>0.93</v>
      </c>
    </row>
    <row r="4" spans="1:16" x14ac:dyDescent="0.3">
      <c r="A4" s="3">
        <v>10</v>
      </c>
      <c r="B4" s="3">
        <v>0.32200000000000001</v>
      </c>
      <c r="O4" s="1">
        <v>0.12</v>
      </c>
      <c r="P4" s="1">
        <v>0.82199999999999995</v>
      </c>
    </row>
    <row r="5" spans="1:16" x14ac:dyDescent="0.3">
      <c r="A5" s="3">
        <v>20</v>
      </c>
      <c r="B5" s="3">
        <v>0.56399999999999995</v>
      </c>
      <c r="O5" s="1">
        <v>1</v>
      </c>
      <c r="P5" s="1">
        <v>0.75</v>
      </c>
    </row>
    <row r="6" spans="1:16" x14ac:dyDescent="0.3">
      <c r="A6" s="3">
        <v>40</v>
      </c>
      <c r="B6" s="3">
        <v>1.0820000000000001</v>
      </c>
      <c r="O6" s="1">
        <v>4</v>
      </c>
      <c r="P6" s="1">
        <v>0.59</v>
      </c>
    </row>
    <row r="10" spans="1:16" x14ac:dyDescent="0.3">
      <c r="O10" s="12" t="s">
        <v>5</v>
      </c>
      <c r="P10" s="12"/>
    </row>
    <row r="11" spans="1:16" ht="16.2" x14ac:dyDescent="0.3">
      <c r="O11" s="4" t="s">
        <v>6</v>
      </c>
      <c r="P11" s="5" t="s">
        <v>7</v>
      </c>
    </row>
    <row r="12" spans="1:16" x14ac:dyDescent="0.3">
      <c r="O12" s="7">
        <f>(P3-0.0623)/0.0254</f>
        <v>34.161417322834652</v>
      </c>
      <c r="P12" s="1">
        <f>((40-O12)*0.1)/O3</f>
        <v>11.677165354330695</v>
      </c>
    </row>
    <row r="13" spans="1:16" x14ac:dyDescent="0.3">
      <c r="O13" s="7">
        <f t="shared" ref="O13:O16" si="0">(P4-0.0623)/0.0254</f>
        <v>29.909448818897637</v>
      </c>
      <c r="P13" s="1">
        <f t="shared" ref="P13:P16" si="1">((40-O13)*0.1)/O4</f>
        <v>8.4087926509186364</v>
      </c>
    </row>
    <row r="14" spans="1:16" x14ac:dyDescent="0.3">
      <c r="O14" s="7">
        <f t="shared" si="0"/>
        <v>27.0748031496063</v>
      </c>
      <c r="P14" s="1">
        <f t="shared" si="1"/>
        <v>1.2925196850393701</v>
      </c>
    </row>
    <row r="15" spans="1:16" x14ac:dyDescent="0.3">
      <c r="O15" s="7">
        <f t="shared" si="0"/>
        <v>20.7755905511811</v>
      </c>
      <c r="P15" s="1">
        <f t="shared" si="1"/>
        <v>0.4806102362204725</v>
      </c>
    </row>
    <row r="16" spans="1:16" x14ac:dyDescent="0.3">
      <c r="O16" s="7"/>
      <c r="P16" s="1"/>
    </row>
    <row r="17" spans="15:16" x14ac:dyDescent="0.3">
      <c r="O17" s="6"/>
    </row>
    <row r="19" spans="15:16" x14ac:dyDescent="0.3">
      <c r="O19" s="10" t="s">
        <v>8</v>
      </c>
      <c r="P19" s="10"/>
    </row>
    <row r="20" spans="15:16" x14ac:dyDescent="0.3">
      <c r="O20" s="1" t="s">
        <v>9</v>
      </c>
      <c r="P20" s="1" t="s">
        <v>10</v>
      </c>
    </row>
    <row r="21" spans="15:16" x14ac:dyDescent="0.3">
      <c r="O21">
        <f>LOG(O12)</f>
        <v>1.5335358808318684</v>
      </c>
      <c r="P21">
        <f>LOG(P12)</f>
        <v>1.0673374300724248</v>
      </c>
    </row>
    <row r="22" spans="15:16" x14ac:dyDescent="0.3">
      <c r="O22">
        <f t="shared" ref="O22:P24" si="2">LOG(O13)</f>
        <v>1.4758084097843469</v>
      </c>
      <c r="P22">
        <f t="shared" si="2"/>
        <v>0.92473364351668119</v>
      </c>
    </row>
    <row r="23" spans="15:16" x14ac:dyDescent="0.3">
      <c r="O23">
        <f t="shared" ref="O23:P23" si="3">LOG(O14)</f>
        <v>1.4325653077220846</v>
      </c>
      <c r="P23">
        <f t="shared" si="3"/>
        <v>0.11143716610940205</v>
      </c>
    </row>
    <row r="24" spans="15:16" x14ac:dyDescent="0.3">
      <c r="O24">
        <f t="shared" ref="O24:P24" si="4">LOG(O15)</f>
        <v>1.3175533775571855</v>
      </c>
      <c r="P24">
        <f t="shared" si="4"/>
        <v>-0.31820698366377692</v>
      </c>
    </row>
    <row r="32" spans="15:16" x14ac:dyDescent="0.3">
      <c r="O32" s="11" t="s">
        <v>11</v>
      </c>
      <c r="P32" s="11"/>
    </row>
    <row r="33" spans="15:16" ht="16.2" x14ac:dyDescent="0.3">
      <c r="O33" s="8" t="s">
        <v>6</v>
      </c>
      <c r="P33" s="5" t="s">
        <v>12</v>
      </c>
    </row>
    <row r="34" spans="15:16" x14ac:dyDescent="0.3">
      <c r="O34" s="9">
        <v>34.161000000000001</v>
      </c>
      <c r="P34">
        <f>P12/O12</f>
        <v>0.34182321078713795</v>
      </c>
    </row>
    <row r="35" spans="15:16" x14ac:dyDescent="0.3">
      <c r="O35" s="9">
        <v>29.908999999999999</v>
      </c>
      <c r="P35">
        <f t="shared" ref="P35:P38" si="5">P13/O13</f>
        <v>0.28114167873283319</v>
      </c>
    </row>
    <row r="36" spans="15:16" x14ac:dyDescent="0.3">
      <c r="O36" s="14">
        <f>O14</f>
        <v>27.0748031496063</v>
      </c>
      <c r="P36">
        <f t="shared" si="5"/>
        <v>4.7738839610295188E-2</v>
      </c>
    </row>
    <row r="37" spans="15:16" x14ac:dyDescent="0.3">
      <c r="O37" s="14">
        <f>O15</f>
        <v>20.7755905511811</v>
      </c>
      <c r="P37">
        <f t="shared" si="5"/>
        <v>2.3133409133977646E-2</v>
      </c>
    </row>
    <row r="38" spans="15:16" x14ac:dyDescent="0.3">
      <c r="O38" s="9"/>
    </row>
  </sheetData>
  <mergeCells count="5">
    <mergeCell ref="O19:P19"/>
    <mergeCell ref="O32:P32"/>
    <mergeCell ref="A1:B1"/>
    <mergeCell ref="O1:P1"/>
    <mergeCell ref="O10:P10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2021-12-23T14:31:04Z</dcterms:created>
  <dcterms:modified xsi:type="dcterms:W3CDTF">2021-12-23T21:02:45Z</dcterms:modified>
</cp:coreProperties>
</file>